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uce\Desktop\Clients\Industrial Supply Association (ISA)\Breakout Session 2 Final\"/>
    </mc:Choice>
  </mc:AlternateContent>
  <xr:revisionPtr revIDLastSave="0" documentId="13_ncr:1_{7C213ABC-8B73-495E-A495-A01B6A0C8F76}" xr6:coauthVersionLast="47" xr6:coauthVersionMax="47" xr10:uidLastSave="{00000000-0000-0000-0000-000000000000}"/>
  <bookViews>
    <workbookView xWindow="-120" yWindow="-120" windowWidth="28020" windowHeight="16440" xr2:uid="{AB22627C-91CB-4EF4-846E-C88E20B36F8A}"/>
  </bookViews>
  <sheets>
    <sheet name="Balan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35" i="1"/>
  <c r="E20" i="1"/>
  <c r="F18" i="1"/>
  <c r="F20" i="1" s="1"/>
  <c r="J17" i="1"/>
  <c r="I38" i="1"/>
  <c r="H38" i="1"/>
  <c r="G38" i="1"/>
  <c r="F38" i="1"/>
  <c r="E38" i="1"/>
  <c r="J37" i="1"/>
  <c r="J36" i="1"/>
  <c r="J34" i="1"/>
  <c r="I31" i="1"/>
  <c r="H31" i="1"/>
  <c r="G31" i="1"/>
  <c r="E31" i="1"/>
  <c r="J30" i="1"/>
  <c r="J29" i="1"/>
  <c r="J28" i="1"/>
  <c r="J27" i="1"/>
  <c r="J26" i="1"/>
  <c r="I20" i="1"/>
  <c r="H20" i="1"/>
  <c r="G20" i="1"/>
  <c r="J19" i="1"/>
  <c r="J16" i="1"/>
  <c r="J15" i="1"/>
  <c r="J14" i="1"/>
  <c r="I11" i="1"/>
  <c r="H11" i="1"/>
  <c r="G11" i="1"/>
  <c r="F11" i="1"/>
  <c r="E11" i="1"/>
  <c r="J10" i="1"/>
  <c r="J9" i="1"/>
  <c r="J8" i="1"/>
  <c r="J7" i="1"/>
  <c r="F5" i="1"/>
  <c r="G5" i="1" s="1"/>
  <c r="H5" i="1" s="1"/>
  <c r="I5" i="1" s="1"/>
  <c r="F31" i="1" l="1"/>
  <c r="F39" i="1" s="1"/>
  <c r="G21" i="1"/>
  <c r="E39" i="1"/>
  <c r="G39" i="1"/>
  <c r="J38" i="1"/>
  <c r="H21" i="1"/>
  <c r="F21" i="1"/>
  <c r="I21" i="1"/>
  <c r="E21" i="1"/>
  <c r="J18" i="1"/>
  <c r="J20" i="1" s="1"/>
  <c r="J31" i="1"/>
  <c r="H39" i="1"/>
  <c r="I39" i="1"/>
  <c r="J11" i="1"/>
  <c r="J21" i="1" l="1"/>
  <c r="J39" i="1"/>
</calcChain>
</file>

<file path=xl/sharedStrings.xml><?xml version="1.0" encoding="utf-8"?>
<sst xmlns="http://schemas.openxmlformats.org/spreadsheetml/2006/main" count="35" uniqueCount="35">
  <si>
    <t>Condensed Consolidated Balance Sheets</t>
  </si>
  <si>
    <t>Fiscal Year Ending 10/31/2022</t>
  </si>
  <si>
    <t>Assets:</t>
  </si>
  <si>
    <t>Net Change FY21-22</t>
  </si>
  <si>
    <t xml:space="preserve">   Current Assets:</t>
  </si>
  <si>
    <t xml:space="preserve">      Cash and cash equivalents</t>
  </si>
  <si>
    <t xml:space="preserve">      Accounts Receivable</t>
  </si>
  <si>
    <t xml:space="preserve">      Inventory</t>
  </si>
  <si>
    <t xml:space="preserve">      Other Current Assets</t>
  </si>
  <si>
    <t xml:space="preserve">   Total Current Assets</t>
  </si>
  <si>
    <t xml:space="preserve">   Capital Assets:</t>
  </si>
  <si>
    <t xml:space="preserve">      Land</t>
  </si>
  <si>
    <t xml:space="preserve">      Buildings</t>
  </si>
  <si>
    <t xml:space="preserve">      Furniture and fixtures</t>
  </si>
  <si>
    <t xml:space="preserve">      Software</t>
  </si>
  <si>
    <t xml:space="preserve">      (Less Accumulated Depreciation)</t>
  </si>
  <si>
    <t xml:space="preserve">   Total Capital Assets, Net</t>
  </si>
  <si>
    <t>Total Assets</t>
  </si>
  <si>
    <t>Liabilities:</t>
  </si>
  <si>
    <t xml:space="preserve">   Current Liabilities:</t>
  </si>
  <si>
    <t>Short-term borrowings</t>
  </si>
  <si>
    <t>Trade accounts payable</t>
  </si>
  <si>
    <t>Accrued payroll and benefit costs</t>
  </si>
  <si>
    <t>Other accrued taxes</t>
  </si>
  <si>
    <t>Current operating lease liabilities</t>
  </si>
  <si>
    <t>Other current liabilities</t>
  </si>
  <si>
    <t xml:space="preserve">   Total Current Liabilities</t>
  </si>
  <si>
    <t xml:space="preserve">   Noncurrent Liabilities:</t>
  </si>
  <si>
    <t>Pension Liability</t>
  </si>
  <si>
    <t>Long-term Debt</t>
  </si>
  <si>
    <t>Non-current Operating Lease Liabilities</t>
  </si>
  <si>
    <t>Other Non-current Liabilities</t>
  </si>
  <si>
    <t xml:space="preserve">   Total Noncurrent Liabilities</t>
  </si>
  <si>
    <t>Total Liabilities</t>
  </si>
  <si>
    <t xml:space="preserve">     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</si>
</sst>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17">
    <xf numFmtId="0" fontId="0" fillId="0" borderId="0" xfId="0">
      <alignment vertical="top"/>
    </xf>
    <xf numFmtId="0" fontId="2" fillId="0" borderId="0" xfId="0" applyFont="1">
      <alignment vertical="top"/>
    </xf>
    <xf numFmtId="164" fontId="0" fillId="0" borderId="0" xfId="1" applyNumberFormat="1" applyFont="1">
      <alignment vertical="top"/>
    </xf>
    <xf numFmtId="164" fontId="0" fillId="0" borderId="0" xfId="0" applyNumberFormat="1">
      <alignment vertical="top"/>
    </xf>
    <xf numFmtId="0" fontId="3" fillId="0" borderId="0" xfId="0" applyFont="1">
      <alignment vertical="top"/>
    </xf>
    <xf numFmtId="0" fontId="4" fillId="0" borderId="0" xfId="0" applyFont="1">
      <alignment vertical="top"/>
    </xf>
    <xf numFmtId="0" fontId="3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1" fillId="0" borderId="0" xfId="0" applyFont="1">
      <alignment vertical="top"/>
    </xf>
    <xf numFmtId="164" fontId="1" fillId="0" borderId="0" xfId="1" applyNumberFormat="1" applyFont="1" applyFill="1" applyBorder="1">
      <alignment vertical="top"/>
    </xf>
    <xf numFmtId="164" fontId="3" fillId="0" borderId="1" xfId="1" applyNumberFormat="1" applyFont="1" applyBorder="1">
      <alignment vertical="top"/>
    </xf>
    <xf numFmtId="164" fontId="0" fillId="0" borderId="0" xfId="1" applyNumberFormat="1" applyFont="1" applyFill="1" applyBorder="1">
      <alignment vertical="top"/>
    </xf>
    <xf numFmtId="164" fontId="0" fillId="0" borderId="1" xfId="1" applyNumberFormat="1" applyFont="1" applyBorder="1">
      <alignment vertical="top"/>
    </xf>
    <xf numFmtId="164" fontId="3" fillId="0" borderId="0" xfId="1" applyNumberFormat="1" applyFont="1">
      <alignment vertical="top"/>
    </xf>
    <xf numFmtId="0" fontId="1" fillId="0" borderId="0" xfId="0" applyFont="1" applyAlignment="1">
      <alignment horizontal="left" vertical="top" indent="2"/>
    </xf>
    <xf numFmtId="164" fontId="5" fillId="0" borderId="0" xfId="1" applyNumberFormat="1" applyFont="1">
      <alignment vertical="top"/>
    </xf>
    <xf numFmtId="164" fontId="3" fillId="0" borderId="2" xfId="1" applyNumberFormat="1" applyFont="1" applyBorder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29ED-392E-42FF-8EDB-5B60590BC53B}">
  <sheetPr>
    <pageSetUpPr fitToPage="1"/>
  </sheetPr>
  <dimension ref="B2:N40"/>
  <sheetViews>
    <sheetView showGridLines="0" tabSelected="1" zoomScale="130" zoomScaleNormal="130" workbookViewId="0">
      <selection activeCell="B2" sqref="B2"/>
    </sheetView>
  </sheetViews>
  <sheetFormatPr defaultRowHeight="12.75" x14ac:dyDescent="0.2"/>
  <cols>
    <col min="1" max="1" width="3.28515625" customWidth="1"/>
    <col min="4" max="4" width="19.28515625" customWidth="1"/>
    <col min="5" max="7" width="20.5703125" style="2" customWidth="1"/>
    <col min="8" max="9" width="16.140625" customWidth="1"/>
    <col min="10" max="10" width="22.7109375" customWidth="1"/>
    <col min="11" max="11" width="3.28515625" customWidth="1"/>
    <col min="13" max="13" width="12.28515625" bestFit="1" customWidth="1"/>
  </cols>
  <sheetData>
    <row r="2" spans="2:10" ht="15" x14ac:dyDescent="0.2">
      <c r="B2" s="1" t="s">
        <v>0</v>
      </c>
      <c r="H2" s="3"/>
    </row>
    <row r="3" spans="2:10" x14ac:dyDescent="0.2">
      <c r="B3" s="4" t="s">
        <v>1</v>
      </c>
      <c r="H3" s="3"/>
    </row>
    <row r="4" spans="2:10" x14ac:dyDescent="0.2">
      <c r="H4" s="3"/>
      <c r="J4" s="5"/>
    </row>
    <row r="5" spans="2:10" x14ac:dyDescent="0.2">
      <c r="B5" s="4" t="s">
        <v>2</v>
      </c>
      <c r="E5" s="6">
        <v>2022</v>
      </c>
      <c r="F5" s="6">
        <f>E5-1</f>
        <v>2021</v>
      </c>
      <c r="G5" s="6">
        <f t="shared" ref="G5:I5" si="0">F5-1</f>
        <v>2020</v>
      </c>
      <c r="H5" s="6">
        <f t="shared" si="0"/>
        <v>2019</v>
      </c>
      <c r="I5" s="6">
        <f t="shared" si="0"/>
        <v>2018</v>
      </c>
      <c r="J5" s="7" t="s">
        <v>3</v>
      </c>
    </row>
    <row r="6" spans="2:10" x14ac:dyDescent="0.2">
      <c r="B6" s="8" t="s">
        <v>4</v>
      </c>
      <c r="H6" s="3"/>
    </row>
    <row r="7" spans="2:10" x14ac:dyDescent="0.2">
      <c r="B7" s="8" t="s">
        <v>5</v>
      </c>
      <c r="E7" s="2">
        <v>1400751.03</v>
      </c>
      <c r="F7" s="2">
        <v>1519782.12</v>
      </c>
      <c r="G7" s="2">
        <v>1637848.66</v>
      </c>
      <c r="H7" s="9">
        <v>1966093.81</v>
      </c>
      <c r="I7" s="9">
        <v>1773374.5</v>
      </c>
      <c r="J7" s="3">
        <f t="shared" ref="J7:J10" si="1">E7-F7</f>
        <v>-119031.09000000008</v>
      </c>
    </row>
    <row r="8" spans="2:10" x14ac:dyDescent="0.2">
      <c r="B8" s="8" t="s">
        <v>6</v>
      </c>
      <c r="E8" s="2">
        <v>3864362.3</v>
      </c>
      <c r="F8" s="2">
        <v>3891631</v>
      </c>
      <c r="G8" s="2">
        <v>3779662.02</v>
      </c>
      <c r="H8" s="9">
        <v>3729954</v>
      </c>
      <c r="I8" s="9">
        <v>3977125</v>
      </c>
      <c r="J8" s="3">
        <f t="shared" si="1"/>
        <v>-27268.700000000186</v>
      </c>
    </row>
    <row r="9" spans="2:10" x14ac:dyDescent="0.2">
      <c r="B9" s="8" t="s">
        <v>7</v>
      </c>
      <c r="E9" s="2">
        <v>961218.73</v>
      </c>
      <c r="F9" s="2">
        <v>535552.9</v>
      </c>
      <c r="G9" s="2">
        <v>685076.4</v>
      </c>
      <c r="H9" s="9">
        <v>594560.04</v>
      </c>
      <c r="I9" s="9">
        <v>737548.04</v>
      </c>
      <c r="J9" s="3">
        <f t="shared" si="1"/>
        <v>425665.82999999996</v>
      </c>
    </row>
    <row r="10" spans="2:10" x14ac:dyDescent="0.2">
      <c r="B10" s="8" t="s">
        <v>8</v>
      </c>
      <c r="E10" s="2">
        <v>30178.5</v>
      </c>
      <c r="F10" s="2">
        <v>39796.080000000002</v>
      </c>
      <c r="G10" s="2">
        <v>39658.449999999997</v>
      </c>
      <c r="H10" s="9">
        <v>25886.99</v>
      </c>
      <c r="I10" s="9">
        <v>104605.2</v>
      </c>
      <c r="J10" s="3">
        <f t="shared" si="1"/>
        <v>-9617.5800000000017</v>
      </c>
    </row>
    <row r="11" spans="2:10" ht="13.5" thickBot="1" x14ac:dyDescent="0.25">
      <c r="B11" s="8" t="s">
        <v>9</v>
      </c>
      <c r="E11" s="10">
        <f>SUM(E7:E10)</f>
        <v>6256510.5600000005</v>
      </c>
      <c r="F11" s="10">
        <f t="shared" ref="F11:J11" si="2">SUM(F7:F10)</f>
        <v>5986762.1000000006</v>
      </c>
      <c r="G11" s="10">
        <f t="shared" si="2"/>
        <v>6142245.5300000003</v>
      </c>
      <c r="H11" s="10">
        <f t="shared" si="2"/>
        <v>6316494.8400000008</v>
      </c>
      <c r="I11" s="10">
        <f t="shared" si="2"/>
        <v>6592652.7400000002</v>
      </c>
      <c r="J11" s="10">
        <f t="shared" si="2"/>
        <v>269748.45999999967</v>
      </c>
    </row>
    <row r="12" spans="2:10" x14ac:dyDescent="0.2">
      <c r="H12" s="9"/>
      <c r="I12" s="9"/>
    </row>
    <row r="13" spans="2:10" x14ac:dyDescent="0.2">
      <c r="B13" s="8" t="s">
        <v>10</v>
      </c>
      <c r="H13" s="9"/>
      <c r="I13" s="9"/>
    </row>
    <row r="14" spans="2:10" x14ac:dyDescent="0.2">
      <c r="B14" s="8" t="s">
        <v>11</v>
      </c>
      <c r="E14" s="2">
        <v>2604358.98</v>
      </c>
      <c r="F14" s="2">
        <v>2604358.98</v>
      </c>
      <c r="G14" s="2">
        <v>2584258.98</v>
      </c>
      <c r="H14" s="9">
        <v>2584258.98</v>
      </c>
      <c r="I14" s="9">
        <v>2584258.98</v>
      </c>
      <c r="J14" s="3">
        <f t="shared" ref="J14:J19" si="3">E14-F14</f>
        <v>0</v>
      </c>
    </row>
    <row r="15" spans="2:10" x14ac:dyDescent="0.2">
      <c r="B15" s="8" t="s">
        <v>12</v>
      </c>
      <c r="E15" s="2">
        <v>74629468.780000001</v>
      </c>
      <c r="F15" s="2">
        <v>71324357.590000004</v>
      </c>
      <c r="G15" s="2">
        <v>70706234.920000002</v>
      </c>
      <c r="H15" s="9">
        <v>69087115.560000002</v>
      </c>
      <c r="I15" s="9">
        <v>53128820.649999999</v>
      </c>
      <c r="J15" s="3">
        <f t="shared" si="3"/>
        <v>3305111.1899999976</v>
      </c>
    </row>
    <row r="16" spans="2:10" x14ac:dyDescent="0.2">
      <c r="B16" s="8" t="s">
        <v>13</v>
      </c>
      <c r="E16" s="2">
        <v>37792363</v>
      </c>
      <c r="F16" s="2">
        <v>36011668</v>
      </c>
      <c r="G16" s="2">
        <v>35621801</v>
      </c>
      <c r="H16" s="2">
        <v>34868267</v>
      </c>
      <c r="I16" s="2">
        <v>33856619</v>
      </c>
      <c r="J16" s="3">
        <f t="shared" si="3"/>
        <v>1780695</v>
      </c>
    </row>
    <row r="17" spans="2:14" x14ac:dyDescent="0.2">
      <c r="B17" s="8" t="s">
        <v>14</v>
      </c>
      <c r="E17" s="2">
        <v>16107073.6</v>
      </c>
      <c r="F17" s="2">
        <v>16109726.74</v>
      </c>
      <c r="G17" s="2">
        <v>15827255.82</v>
      </c>
      <c r="H17" s="9">
        <v>15576304.789999999</v>
      </c>
      <c r="I17" s="9">
        <v>15377082.279999999</v>
      </c>
      <c r="J17" s="3">
        <f t="shared" ref="J17" si="4">E17-F17</f>
        <v>-2653.140000000596</v>
      </c>
      <c r="N17" s="11"/>
    </row>
    <row r="18" spans="2:14" x14ac:dyDescent="0.2">
      <c r="B18" s="8" t="s">
        <v>34</v>
      </c>
      <c r="E18" s="2">
        <v>605592</v>
      </c>
      <c r="F18" s="2">
        <f>361996+(G18-H18/5)</f>
        <v>700991.8</v>
      </c>
      <c r="G18" s="2">
        <v>451994.4</v>
      </c>
      <c r="H18" s="9">
        <v>564993</v>
      </c>
      <c r="I18" s="9">
        <v>0</v>
      </c>
      <c r="J18" s="3">
        <f t="shared" si="3"/>
        <v>-95399.800000000047</v>
      </c>
      <c r="N18" s="11"/>
    </row>
    <row r="19" spans="2:14" x14ac:dyDescent="0.2">
      <c r="B19" s="8" t="s">
        <v>15</v>
      </c>
      <c r="E19" s="2">
        <v>-77696305</v>
      </c>
      <c r="F19" s="2">
        <v>-74060988</v>
      </c>
      <c r="G19" s="2">
        <v>-74723090</v>
      </c>
      <c r="H19" s="9">
        <v>-72818544</v>
      </c>
      <c r="I19" s="9">
        <v>-60651405</v>
      </c>
      <c r="J19" s="3">
        <f t="shared" si="3"/>
        <v>-3635317</v>
      </c>
    </row>
    <row r="20" spans="2:14" ht="13.5" thickBot="1" x14ac:dyDescent="0.25">
      <c r="B20" s="8" t="s">
        <v>16</v>
      </c>
      <c r="E20" s="12">
        <f>SUM(E14:E19)</f>
        <v>54042551.359999999</v>
      </c>
      <c r="F20" s="12">
        <f t="shared" ref="F20:I20" si="5">SUM(F14:F19)</f>
        <v>52690115.109999999</v>
      </c>
      <c r="G20" s="12">
        <f t="shared" si="5"/>
        <v>50468455.120000005</v>
      </c>
      <c r="H20" s="12">
        <f t="shared" si="5"/>
        <v>49862395.330000013</v>
      </c>
      <c r="I20" s="12">
        <f t="shared" si="5"/>
        <v>44295375.909999996</v>
      </c>
      <c r="J20" s="12">
        <f>SUM(J14:J19)</f>
        <v>1352436.2499999972</v>
      </c>
    </row>
    <row r="21" spans="2:14" x14ac:dyDescent="0.2">
      <c r="B21" s="4" t="s">
        <v>17</v>
      </c>
      <c r="E21" s="13">
        <f t="shared" ref="E21:J21" si="6">E20+E11</f>
        <v>60299061.920000002</v>
      </c>
      <c r="F21" s="13">
        <f t="shared" si="6"/>
        <v>58676877.210000001</v>
      </c>
      <c r="G21" s="13">
        <f t="shared" si="6"/>
        <v>56610700.650000006</v>
      </c>
      <c r="H21" s="13">
        <f t="shared" si="6"/>
        <v>56178890.170000017</v>
      </c>
      <c r="I21" s="13">
        <f t="shared" si="6"/>
        <v>50888028.649999999</v>
      </c>
      <c r="J21" s="13">
        <f t="shared" si="6"/>
        <v>1622184.7099999969</v>
      </c>
    </row>
    <row r="22" spans="2:14" ht="12" customHeight="1" x14ac:dyDescent="0.2">
      <c r="H22" s="9"/>
      <c r="I22" s="9"/>
    </row>
    <row r="23" spans="2:14" x14ac:dyDescent="0.2">
      <c r="B23" s="4" t="s">
        <v>18</v>
      </c>
      <c r="H23" s="9"/>
      <c r="I23" s="9"/>
    </row>
    <row r="24" spans="2:14" x14ac:dyDescent="0.2">
      <c r="B24" s="8" t="s">
        <v>19</v>
      </c>
      <c r="H24" s="9"/>
      <c r="I24" s="9"/>
    </row>
    <row r="25" spans="2:14" x14ac:dyDescent="0.2">
      <c r="B25" s="14" t="s">
        <v>20</v>
      </c>
      <c r="E25" s="9">
        <v>4882216</v>
      </c>
      <c r="F25" s="9">
        <v>4882216</v>
      </c>
      <c r="G25" s="9">
        <v>4796201</v>
      </c>
      <c r="H25" s="9">
        <v>4796201</v>
      </c>
      <c r="I25" s="9">
        <v>4614530</v>
      </c>
      <c r="J25" s="3">
        <f>E25-F25</f>
        <v>0</v>
      </c>
    </row>
    <row r="26" spans="2:14" x14ac:dyDescent="0.2">
      <c r="B26" s="14" t="s">
        <v>21</v>
      </c>
      <c r="E26" s="2">
        <v>22093430</v>
      </c>
      <c r="F26" s="2">
        <v>20074903</v>
      </c>
      <c r="G26" s="2">
        <v>20931842</v>
      </c>
      <c r="H26" s="9">
        <v>19272596</v>
      </c>
      <c r="I26" s="9">
        <v>18901210</v>
      </c>
      <c r="J26" s="3">
        <f t="shared" ref="J26:J30" si="7">E26-F26</f>
        <v>2018527</v>
      </c>
    </row>
    <row r="27" spans="2:14" x14ac:dyDescent="0.2">
      <c r="B27" s="14" t="s">
        <v>22</v>
      </c>
      <c r="E27" s="2">
        <v>2658122</v>
      </c>
      <c r="F27" s="2">
        <v>3572169</v>
      </c>
      <c r="G27" s="2">
        <v>2130364</v>
      </c>
      <c r="H27" s="9">
        <v>2652952</v>
      </c>
      <c r="I27" s="9">
        <v>2236769</v>
      </c>
      <c r="J27" s="3">
        <f t="shared" si="7"/>
        <v>-914047</v>
      </c>
    </row>
    <row r="28" spans="2:14" x14ac:dyDescent="0.2">
      <c r="B28" s="14" t="s">
        <v>23</v>
      </c>
      <c r="E28" s="2">
        <v>813597</v>
      </c>
      <c r="F28" s="2">
        <v>814104</v>
      </c>
      <c r="G28" s="2">
        <v>957275</v>
      </c>
      <c r="H28" s="9">
        <v>963521</v>
      </c>
      <c r="I28" s="9">
        <v>488208</v>
      </c>
      <c r="J28" s="3">
        <f t="shared" si="7"/>
        <v>-507</v>
      </c>
    </row>
    <row r="29" spans="2:14" x14ac:dyDescent="0.2">
      <c r="B29" s="14" t="s">
        <v>24</v>
      </c>
      <c r="E29" s="2">
        <v>637132</v>
      </c>
      <c r="F29" s="2">
        <v>646718</v>
      </c>
      <c r="G29" s="2">
        <v>675221</v>
      </c>
      <c r="H29" s="9">
        <v>680132</v>
      </c>
      <c r="I29" s="9">
        <v>531105</v>
      </c>
      <c r="J29" s="3">
        <f t="shared" si="7"/>
        <v>-9586</v>
      </c>
    </row>
    <row r="30" spans="2:14" x14ac:dyDescent="0.2">
      <c r="B30" s="14" t="s">
        <v>25</v>
      </c>
      <c r="E30" s="15">
        <v>2927463</v>
      </c>
      <c r="F30" s="2">
        <v>2718120</v>
      </c>
      <c r="G30" s="2">
        <v>2288485</v>
      </c>
      <c r="H30" s="9">
        <v>2275827</v>
      </c>
      <c r="I30" s="9">
        <v>1818013</v>
      </c>
      <c r="J30" s="3">
        <f t="shared" si="7"/>
        <v>209343</v>
      </c>
    </row>
    <row r="31" spans="2:14" ht="13.5" thickBot="1" x14ac:dyDescent="0.25">
      <c r="B31" s="8" t="s">
        <v>26</v>
      </c>
      <c r="E31" s="12">
        <f t="shared" ref="E31:J31" si="8">SUM(E25:E30)</f>
        <v>34011960</v>
      </c>
      <c r="F31" s="12">
        <f t="shared" si="8"/>
        <v>32708230</v>
      </c>
      <c r="G31" s="12">
        <f t="shared" si="8"/>
        <v>31779388</v>
      </c>
      <c r="H31" s="12">
        <f t="shared" si="8"/>
        <v>30641229</v>
      </c>
      <c r="I31" s="12">
        <f t="shared" si="8"/>
        <v>28589835</v>
      </c>
      <c r="J31" s="12">
        <f t="shared" si="8"/>
        <v>1303730</v>
      </c>
    </row>
    <row r="32" spans="2:14" x14ac:dyDescent="0.2">
      <c r="H32" s="9"/>
      <c r="I32" s="9"/>
    </row>
    <row r="33" spans="2:13" x14ac:dyDescent="0.2">
      <c r="B33" s="8" t="s">
        <v>27</v>
      </c>
      <c r="H33" s="9"/>
      <c r="I33" s="9"/>
    </row>
    <row r="34" spans="2:13" x14ac:dyDescent="0.2">
      <c r="B34" s="14" t="s">
        <v>28</v>
      </c>
      <c r="E34" s="2">
        <v>2834587</v>
      </c>
      <c r="F34" s="2">
        <v>3026262</v>
      </c>
      <c r="G34" s="2">
        <v>4106880</v>
      </c>
      <c r="H34" s="9">
        <v>4314044</v>
      </c>
      <c r="I34" s="9">
        <v>2502322</v>
      </c>
      <c r="J34" s="3">
        <f t="shared" ref="J34:J37" si="9">E34-F34</f>
        <v>-191675</v>
      </c>
    </row>
    <row r="35" spans="2:13" x14ac:dyDescent="0.2">
      <c r="B35" s="14" t="s">
        <v>29</v>
      </c>
      <c r="E35" s="2">
        <v>74301</v>
      </c>
      <c r="F35" s="2">
        <v>79889</v>
      </c>
      <c r="G35" s="2">
        <v>113249</v>
      </c>
      <c r="H35" s="9">
        <v>124255</v>
      </c>
      <c r="I35" s="9">
        <v>177716</v>
      </c>
      <c r="J35" s="3">
        <f t="shared" si="9"/>
        <v>-5588</v>
      </c>
    </row>
    <row r="36" spans="2:13" x14ac:dyDescent="0.2">
      <c r="B36" s="14" t="s">
        <v>30</v>
      </c>
      <c r="E36" s="2">
        <v>1931828</v>
      </c>
      <c r="F36" s="2">
        <v>2044772</v>
      </c>
      <c r="G36" s="2">
        <v>2076945</v>
      </c>
      <c r="H36" s="9">
        <v>2090535</v>
      </c>
      <c r="I36" s="9">
        <v>1493222</v>
      </c>
      <c r="J36" s="3">
        <f t="shared" si="9"/>
        <v>-112944</v>
      </c>
    </row>
    <row r="37" spans="2:13" x14ac:dyDescent="0.2">
      <c r="B37" s="14" t="s">
        <v>31</v>
      </c>
      <c r="E37" s="2">
        <v>169035</v>
      </c>
      <c r="F37" s="2">
        <v>167386</v>
      </c>
      <c r="G37" s="2">
        <v>100428</v>
      </c>
      <c r="H37" s="9">
        <v>102456</v>
      </c>
      <c r="I37" s="9">
        <v>67409</v>
      </c>
      <c r="J37" s="3">
        <f t="shared" si="9"/>
        <v>1649</v>
      </c>
    </row>
    <row r="38" spans="2:13" ht="13.5" thickBot="1" x14ac:dyDescent="0.25">
      <c r="B38" s="8" t="s">
        <v>32</v>
      </c>
      <c r="E38" s="12">
        <f t="shared" ref="E38:J38" si="10">SUM(E34:E37)</f>
        <v>5009751</v>
      </c>
      <c r="F38" s="12">
        <f t="shared" si="10"/>
        <v>5318309</v>
      </c>
      <c r="G38" s="12">
        <f t="shared" si="10"/>
        <v>6397502</v>
      </c>
      <c r="H38" s="12">
        <f t="shared" si="10"/>
        <v>6631290</v>
      </c>
      <c r="I38" s="12">
        <f t="shared" si="10"/>
        <v>4240669</v>
      </c>
      <c r="J38" s="12">
        <f t="shared" si="10"/>
        <v>-308558</v>
      </c>
      <c r="M38" s="3"/>
    </row>
    <row r="39" spans="2:13" ht="13.5" thickBot="1" x14ac:dyDescent="0.25">
      <c r="B39" s="4" t="s">
        <v>33</v>
      </c>
      <c r="E39" s="16">
        <f t="shared" ref="E39:J39" si="11">E38+E31</f>
        <v>39021711</v>
      </c>
      <c r="F39" s="16">
        <f t="shared" si="11"/>
        <v>38026539</v>
      </c>
      <c r="G39" s="16">
        <f t="shared" si="11"/>
        <v>38176890</v>
      </c>
      <c r="H39" s="16">
        <f t="shared" si="11"/>
        <v>37272519</v>
      </c>
      <c r="I39" s="16">
        <f t="shared" si="11"/>
        <v>32830504</v>
      </c>
      <c r="J39" s="16">
        <f t="shared" si="11"/>
        <v>995172</v>
      </c>
    </row>
    <row r="40" spans="2:13" x14ac:dyDescent="0.2">
      <c r="H40" s="3"/>
      <c r="J40" s="3"/>
    </row>
  </sheetData>
  <pageMargins left="0.7" right="0.7" top="0.75" bottom="0.75" header="0.3" footer="0.3"/>
  <pageSetup scale="53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Luce</dc:creator>
  <cp:lastModifiedBy>Patrick Luce</cp:lastModifiedBy>
  <dcterms:created xsi:type="dcterms:W3CDTF">2022-11-04T21:15:04Z</dcterms:created>
  <dcterms:modified xsi:type="dcterms:W3CDTF">2022-11-23T12:32:26Z</dcterms:modified>
</cp:coreProperties>
</file>